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Sheet1!$B$1:$T$36</definedName>
  </definedNames>
  <calcPr calcId="144525"/>
</workbook>
</file>

<file path=xl/calcChain.xml><?xml version="1.0" encoding="utf-8"?>
<calcChain xmlns="http://schemas.openxmlformats.org/spreadsheetml/2006/main">
  <c r="M34" i="1" l="1"/>
  <c r="L34" i="1"/>
  <c r="K34" i="1"/>
  <c r="S33" i="1"/>
  <c r="R33" i="1"/>
  <c r="Q33" i="1"/>
  <c r="P33" i="1"/>
  <c r="O33" i="1"/>
  <c r="M33" i="1"/>
  <c r="L33" i="1"/>
  <c r="K33" i="1"/>
  <c r="S32" i="1"/>
  <c r="R32" i="1"/>
  <c r="Q32" i="1"/>
  <c r="P32" i="1"/>
  <c r="O32" i="1"/>
  <c r="M32" i="1"/>
  <c r="L32" i="1"/>
  <c r="K32" i="1"/>
  <c r="S31" i="1"/>
  <c r="R31" i="1"/>
  <c r="Q31" i="1"/>
  <c r="P31" i="1"/>
  <c r="O31" i="1"/>
  <c r="M31" i="1"/>
  <c r="L31" i="1"/>
  <c r="K31" i="1"/>
  <c r="S30" i="1"/>
  <c r="R30" i="1"/>
  <c r="Q30" i="1"/>
  <c r="P30" i="1"/>
  <c r="O30" i="1"/>
  <c r="M30" i="1"/>
  <c r="L30" i="1"/>
  <c r="K30" i="1"/>
  <c r="S29" i="1"/>
  <c r="R29" i="1"/>
  <c r="Q29" i="1"/>
  <c r="P29" i="1"/>
  <c r="O29" i="1"/>
  <c r="M29" i="1"/>
  <c r="L29" i="1"/>
  <c r="K29" i="1"/>
  <c r="S28" i="1"/>
  <c r="R28" i="1"/>
  <c r="Q28" i="1"/>
  <c r="P28" i="1"/>
  <c r="O28" i="1"/>
  <c r="M28" i="1"/>
  <c r="L28" i="1"/>
  <c r="K28" i="1"/>
  <c r="S27" i="1"/>
  <c r="R27" i="1"/>
  <c r="Q27" i="1"/>
  <c r="P27" i="1"/>
  <c r="O27" i="1"/>
  <c r="M27" i="1"/>
  <c r="L27" i="1"/>
  <c r="K27" i="1"/>
  <c r="S26" i="1"/>
  <c r="R26" i="1"/>
  <c r="Q26" i="1"/>
  <c r="P26" i="1"/>
  <c r="O26" i="1"/>
  <c r="M26" i="1"/>
  <c r="L26" i="1"/>
  <c r="K26" i="1"/>
  <c r="S25" i="1"/>
  <c r="R25" i="1"/>
  <c r="Q25" i="1"/>
  <c r="P25" i="1"/>
  <c r="O25" i="1"/>
  <c r="M25" i="1"/>
  <c r="L25" i="1"/>
  <c r="K25" i="1"/>
  <c r="S24" i="1"/>
  <c r="R24" i="1"/>
  <c r="Q24" i="1"/>
  <c r="P24" i="1"/>
  <c r="O24" i="1"/>
  <c r="M24" i="1"/>
  <c r="L24" i="1"/>
  <c r="K24" i="1"/>
  <c r="S23" i="1"/>
  <c r="R23" i="1"/>
  <c r="Q23" i="1"/>
  <c r="P23" i="1"/>
  <c r="O23" i="1"/>
  <c r="M23" i="1"/>
  <c r="L23" i="1"/>
  <c r="K23" i="1"/>
  <c r="S22" i="1"/>
  <c r="R22" i="1"/>
  <c r="Q22" i="1"/>
  <c r="P22" i="1"/>
  <c r="O22" i="1"/>
  <c r="M22" i="1"/>
  <c r="L22" i="1"/>
  <c r="K22" i="1"/>
  <c r="S21" i="1"/>
  <c r="R21" i="1"/>
  <c r="Q21" i="1"/>
  <c r="P21" i="1"/>
  <c r="O21" i="1"/>
  <c r="M21" i="1"/>
  <c r="L21" i="1"/>
  <c r="K21" i="1"/>
  <c r="S20" i="1"/>
  <c r="R20" i="1"/>
  <c r="Q20" i="1"/>
  <c r="P20" i="1"/>
  <c r="O20" i="1"/>
  <c r="M20" i="1"/>
  <c r="L20" i="1"/>
  <c r="K20" i="1"/>
  <c r="S19" i="1"/>
  <c r="R19" i="1"/>
  <c r="Q19" i="1"/>
  <c r="P19" i="1"/>
  <c r="O19" i="1"/>
  <c r="M19" i="1"/>
  <c r="L19" i="1"/>
  <c r="K19" i="1"/>
  <c r="S18" i="1"/>
  <c r="R18" i="1"/>
  <c r="Q18" i="1"/>
  <c r="P18" i="1"/>
  <c r="O18" i="1"/>
  <c r="M18" i="1"/>
  <c r="L18" i="1"/>
  <c r="K18" i="1"/>
  <c r="S17" i="1"/>
  <c r="R17" i="1"/>
  <c r="Q17" i="1"/>
  <c r="P17" i="1"/>
  <c r="O17" i="1"/>
  <c r="M17" i="1"/>
  <c r="L17" i="1"/>
  <c r="K17" i="1"/>
  <c r="S16" i="1"/>
  <c r="R16" i="1"/>
  <c r="Q16" i="1"/>
  <c r="P16" i="1"/>
  <c r="O16" i="1"/>
  <c r="M16" i="1"/>
  <c r="L16" i="1"/>
  <c r="K16" i="1"/>
  <c r="S15" i="1"/>
  <c r="R15" i="1"/>
  <c r="Q15" i="1"/>
  <c r="P15" i="1"/>
  <c r="O15" i="1"/>
  <c r="M15" i="1"/>
  <c r="L15" i="1"/>
  <c r="K15" i="1"/>
  <c r="S14" i="1"/>
  <c r="R14" i="1"/>
  <c r="Q14" i="1"/>
  <c r="P14" i="1"/>
  <c r="O14" i="1"/>
  <c r="M14" i="1"/>
  <c r="L14" i="1"/>
  <c r="K14" i="1"/>
  <c r="S13" i="1"/>
  <c r="R13" i="1"/>
  <c r="Q13" i="1"/>
  <c r="P13" i="1"/>
  <c r="O13" i="1"/>
  <c r="M13" i="1"/>
  <c r="L13" i="1"/>
  <c r="K13" i="1"/>
  <c r="S12" i="1" l="1"/>
  <c r="S11" i="1"/>
  <c r="S10" i="1"/>
  <c r="M12" i="1"/>
  <c r="M11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L12" i="1" l="1"/>
  <c r="K12" i="1"/>
  <c r="L11" i="1"/>
  <c r="K11" i="1"/>
  <c r="M10" i="1"/>
  <c r="L10" i="1"/>
  <c r="K10" i="1"/>
  <c r="R12" i="1" l="1"/>
  <c r="Q12" i="1"/>
  <c r="P12" i="1"/>
  <c r="O12" i="1"/>
  <c r="R11" i="1"/>
  <c r="Q11" i="1"/>
  <c r="P11" i="1"/>
  <c r="O11" i="1"/>
  <c r="D34" i="1"/>
  <c r="G34" i="1"/>
  <c r="D33" i="1"/>
  <c r="G33" i="1"/>
  <c r="D32" i="1"/>
  <c r="G32" i="1"/>
  <c r="D31" i="1"/>
  <c r="G31" i="1"/>
  <c r="D30" i="1"/>
  <c r="G30" i="1"/>
  <c r="D29" i="1"/>
  <c r="G29" i="1"/>
  <c r="D28" i="1"/>
  <c r="G28" i="1"/>
  <c r="D27" i="1"/>
  <c r="G27" i="1"/>
  <c r="D26" i="1"/>
  <c r="G26" i="1"/>
  <c r="D25" i="1"/>
  <c r="G25" i="1"/>
  <c r="D24" i="1"/>
  <c r="G24" i="1"/>
  <c r="D23" i="1"/>
  <c r="G23" i="1"/>
  <c r="D22" i="1"/>
  <c r="G22" i="1"/>
  <c r="D21" i="1"/>
  <c r="G21" i="1"/>
  <c r="D20" i="1"/>
  <c r="G20" i="1"/>
  <c r="D19" i="1"/>
  <c r="G19" i="1"/>
  <c r="D18" i="1"/>
  <c r="G18" i="1"/>
  <c r="D17" i="1"/>
  <c r="G17" i="1"/>
  <c r="D16" i="1"/>
  <c r="G16" i="1"/>
  <c r="D15" i="1"/>
  <c r="G15" i="1"/>
  <c r="D14" i="1"/>
  <c r="G14" i="1"/>
  <c r="D13" i="1"/>
  <c r="G13" i="1"/>
  <c r="D12" i="1"/>
  <c r="G12" i="1"/>
  <c r="D11" i="1"/>
  <c r="G11" i="1"/>
  <c r="R10" i="1"/>
  <c r="Q10" i="1"/>
  <c r="O10" i="1"/>
  <c r="P10" i="1"/>
  <c r="D10" i="1" l="1"/>
  <c r="G10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<sst xmlns="http://schemas.openxmlformats.org/spreadsheetml/2006/main" count="11" uniqueCount="11">
  <si>
    <t>Results:</t>
  </si>
  <si>
    <t>www.markets-international.com                                             Copyright:  Markets International Ltd</t>
  </si>
  <si>
    <t>e.g. enter "6.375%"</t>
  </si>
  <si>
    <t xml:space="preserve">         as "6.375"</t>
  </si>
  <si>
    <t>All copyright belongs to Markets International Ltd. and usage is strictly limited to your personal use only</t>
  </si>
  <si>
    <t>You may not distribute or publish any part of the spreadsheet in any way.</t>
  </si>
  <si>
    <t>Markets International Ltd gives no warranty of any kind as to the accuracy, usefulness or safety of this spreadsheet.</t>
  </si>
  <si>
    <t>Anyone using this spreadsheet agrees to these terms and conditions by so doing.</t>
  </si>
  <si>
    <t>Par yields derived from zero-coupon yields</t>
  </si>
  <si>
    <t>Given a series of zero-coupon yields, what are the corresponding par yields, discount factors, and forward-forward yields?</t>
  </si>
  <si>
    <t xml:space="preserve">                                Input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</si>
</sst>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00%"/>
    <numFmt numFmtId="165" formatCode="0.00000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55">
    <xf numFmtId="0" fontId="0" fillId="0" borderId="0" xfId="0"/>
    <xf numFmtId="0" fontId="11" fillId="0" borderId="0" xfId="0" applyFont="1" applyProtection="1"/>
    <xf numFmtId="0" fontId="11" fillId="5" borderId="0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0" xfId="0" applyFont="1" applyProtection="1"/>
    <xf numFmtId="0" fontId="4" fillId="3" borderId="2" xfId="4" applyBorder="1" applyProtection="1"/>
    <xf numFmtId="0" fontId="4" fillId="3" borderId="3" xfId="4" applyBorder="1" applyProtection="1"/>
    <xf numFmtId="0" fontId="2" fillId="3" borderId="3" xfId="8" applyBorder="1" applyProtection="1"/>
    <xf numFmtId="0" fontId="4" fillId="3" borderId="3" xfId="4" applyFill="1" applyBorder="1" applyProtection="1"/>
    <xf numFmtId="0" fontId="0" fillId="3" borderId="3" xfId="0" applyFill="1" applyBorder="1" applyProtection="1"/>
    <xf numFmtId="0" fontId="0" fillId="3" borderId="3" xfId="0" applyFont="1" applyFill="1" applyBorder="1" applyProtection="1"/>
    <xf numFmtId="0" fontId="0" fillId="3" borderId="4" xfId="0" applyFont="1" applyFill="1" applyBorder="1" applyProtection="1"/>
    <xf numFmtId="0" fontId="4" fillId="3" borderId="5" xfId="4" applyBorder="1" applyProtection="1"/>
    <xf numFmtId="0" fontId="4" fillId="3" borderId="0" xfId="4" applyBorder="1" applyProtection="1"/>
    <xf numFmtId="0" fontId="6" fillId="3" borderId="0" xfId="3" applyBorder="1" applyProtection="1"/>
    <xf numFmtId="0" fontId="4" fillId="3" borderId="0" xfId="4" applyFill="1" applyBorder="1" applyProtection="1"/>
    <xf numFmtId="0" fontId="0" fillId="3" borderId="0" xfId="0" applyFill="1" applyBorder="1" applyProtection="1"/>
    <xf numFmtId="0" fontId="0" fillId="3" borderId="0" xfId="0" applyFont="1" applyFill="1" applyBorder="1" applyProtection="1"/>
    <xf numFmtId="0" fontId="0" fillId="3" borderId="6" xfId="0" applyFont="1" applyFill="1" applyBorder="1" applyProtection="1"/>
    <xf numFmtId="0" fontId="0" fillId="3" borderId="6" xfId="0" applyFill="1" applyBorder="1" applyProtection="1"/>
    <xf numFmtId="0" fontId="0" fillId="3" borderId="0" xfId="0" applyFill="1" applyProtection="1"/>
    <xf numFmtId="0" fontId="10" fillId="3" borderId="0" xfId="6" applyFill="1" applyBorder="1" applyAlignment="1" applyProtection="1">
      <alignment horizontal="right"/>
    </xf>
    <xf numFmtId="0" fontId="4" fillId="4" borderId="0" xfId="4" applyFill="1" applyBorder="1" applyProtection="1"/>
    <xf numFmtId="0" fontId="5" fillId="4" borderId="0" xfId="11" applyBorder="1" applyProtection="1"/>
    <xf numFmtId="0" fontId="9" fillId="3" borderId="0" xfId="5" applyFont="1" applyBorder="1" applyProtection="1"/>
    <xf numFmtId="0" fontId="0" fillId="4" borderId="0" xfId="0" applyFill="1" applyBorder="1" applyProtection="1"/>
    <xf numFmtId="0" fontId="5" fillId="4" borderId="0" xfId="11" applyFill="1" applyBorder="1" applyProtection="1"/>
    <xf numFmtId="0" fontId="4" fillId="3" borderId="7" xfId="4" applyBorder="1" applyProtection="1"/>
    <xf numFmtId="0" fontId="4" fillId="3" borderId="8" xfId="4" applyBorder="1" applyProtection="1"/>
    <xf numFmtId="0" fontId="7" fillId="3" borderId="8" xfId="9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164" fontId="3" fillId="4" borderId="0" xfId="7" applyNumberFormat="1" applyFont="1" applyFill="1" applyBorder="1" applyProtection="1"/>
    <xf numFmtId="0" fontId="11" fillId="5" borderId="3" xfId="0" applyFont="1" applyFill="1" applyBorder="1" applyAlignment="1" applyProtection="1">
      <alignment horizontal="center" vertical="top" wrapText="1"/>
    </xf>
    <xf numFmtId="0" fontId="11" fillId="5" borderId="4" xfId="0" applyFont="1" applyFill="1" applyBorder="1" applyAlignment="1" applyProtection="1">
      <alignment horizontal="center" vertical="top" wrapText="1"/>
    </xf>
    <xf numFmtId="0" fontId="11" fillId="5" borderId="6" xfId="0" applyFont="1" applyFill="1" applyBorder="1" applyAlignment="1" applyProtection="1">
      <alignment horizontal="center" vertical="top" wrapText="1"/>
    </xf>
    <xf numFmtId="0" fontId="11" fillId="5" borderId="8" xfId="0" applyFont="1" applyFill="1" applyBorder="1" applyAlignment="1" applyProtection="1">
      <alignment horizontal="center" vertical="top" wrapText="1"/>
    </xf>
    <xf numFmtId="0" fontId="11" fillId="5" borderId="9" xfId="0" applyFont="1" applyFill="1" applyBorder="1" applyAlignment="1" applyProtection="1">
      <alignment horizontal="center" vertical="top" wrapText="1"/>
    </xf>
    <xf numFmtId="165" fontId="3" fillId="4" borderId="0" xfId="7" applyNumberFormat="1" applyFont="1" applyFill="1" applyBorder="1" applyProtection="1"/>
    <xf numFmtId="0" fontId="5" fillId="4" borderId="0" xfId="7" applyNumberFormat="1" applyFont="1" applyFill="1" applyBorder="1" applyProtection="1"/>
    <xf numFmtId="0" fontId="10" fillId="3" borderId="0" xfId="6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left"/>
    </xf>
    <xf numFmtId="0" fontId="11" fillId="5" borderId="5" xfId="0" applyFont="1" applyFill="1" applyBorder="1" applyAlignment="1" applyProtection="1"/>
    <xf numFmtId="0" fontId="11" fillId="5" borderId="7" xfId="0" applyFont="1" applyFill="1" applyBorder="1" applyAlignment="1" applyProtection="1"/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8" fillId="5" borderId="0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13" fillId="3" borderId="3" xfId="8" applyFont="1" applyBorder="1" applyProtection="1">
      <protection locked="0"/>
    </xf>
    <xf numFmtId="0" fontId="14" fillId="3" borderId="0" xfId="3" applyFont="1" applyBorder="1" applyProtection="1">
      <protection locked="0"/>
    </xf>
    <xf numFmtId="0" fontId="8" fillId="3" borderId="0" xfId="4" applyFont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8" xfId="9" applyFont="1" applyBorder="1" applyProtection="1">
      <protection locked="0"/>
    </xf>
    <xf numFmtId="164" fontId="3" fillId="4" borderId="0" xfId="7" applyNumberFormat="1" applyFont="1" applyBorder="1" applyProtection="1"/>
    <xf numFmtId="164" fontId="8" fillId="4" borderId="0" xfId="7" applyNumberFormat="1" applyFont="1" applyFill="1" applyBorder="1" applyProtection="1">
      <protection locked="0"/>
    </xf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Normal="100" workbookViewId="0">
      <selection activeCell="E10" sqref="E10"/>
    </sheetView>
  </sheetViews>
  <sheetFormatPr defaultRowHeight="15" x14ac:dyDescent="0.25"/>
  <cols>
    <col min="1" max="2" width="3.28515625" style="3" customWidth="1"/>
    <col min="3" max="3" width="9.140625" style="3"/>
    <col min="4" max="4" width="22.28515625" style="3" customWidth="1"/>
    <col min="5" max="5" width="10.42578125" style="47" customWidth="1"/>
    <col min="6" max="6" width="18.140625" style="3" customWidth="1"/>
    <col min="7" max="7" width="3.28515625" style="3" customWidth="1"/>
    <col min="8" max="8" width="14.28515625" style="3" customWidth="1"/>
    <col min="9" max="9" width="10.140625" style="3" customWidth="1"/>
    <col min="10" max="10" width="1.28515625" style="3" customWidth="1"/>
    <col min="11" max="11" width="3.42578125" style="3" customWidth="1"/>
    <col min="12" max="12" width="19" style="3" customWidth="1"/>
    <col min="13" max="13" width="9.42578125" style="3" customWidth="1"/>
    <col min="14" max="14" width="2.85546875" style="3" customWidth="1"/>
    <col min="15" max="15" width="3.7109375" style="3" customWidth="1"/>
    <col min="16" max="16" width="7" style="3" customWidth="1"/>
    <col min="17" max="17" width="3.28515625" style="3" customWidth="1"/>
    <col min="18" max="18" width="25.7109375" style="3" customWidth="1"/>
    <col min="19" max="19" width="10.28515625" style="3" customWidth="1"/>
    <col min="20" max="20" width="2.140625" style="3" customWidth="1"/>
    <col min="21" max="16384" width="9.140625" style="3"/>
  </cols>
  <sheetData>
    <row r="1" spans="1:20" ht="15" customHeight="1" x14ac:dyDescent="0.25">
      <c r="A1" s="1"/>
      <c r="B1" s="41" t="s">
        <v>6</v>
      </c>
      <c r="C1" s="33"/>
      <c r="D1" s="33"/>
      <c r="E1" s="4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x14ac:dyDescent="0.25">
      <c r="A2" s="1"/>
      <c r="B2" s="42" t="s">
        <v>4</v>
      </c>
      <c r="C2" s="2"/>
      <c r="D2" s="2"/>
      <c r="E2" s="4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5"/>
    </row>
    <row r="3" spans="1:20" x14ac:dyDescent="0.25">
      <c r="A3" s="1"/>
      <c r="B3" s="42" t="s">
        <v>5</v>
      </c>
      <c r="C3" s="2"/>
      <c r="D3" s="2"/>
      <c r="E3" s="4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/>
    </row>
    <row r="4" spans="1:20" ht="15.75" thickBot="1" x14ac:dyDescent="0.3">
      <c r="A4" s="1"/>
      <c r="B4" s="43" t="s">
        <v>7</v>
      </c>
      <c r="C4" s="36"/>
      <c r="D4" s="36"/>
      <c r="E4" s="4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</row>
    <row r="5" spans="1:20" ht="15.75" thickBot="1" x14ac:dyDescent="0.3"/>
    <row r="6" spans="1:20" s="4" customFormat="1" ht="21" x14ac:dyDescent="0.35">
      <c r="B6" s="5"/>
      <c r="C6" s="6"/>
      <c r="D6" s="7" t="s">
        <v>8</v>
      </c>
      <c r="E6" s="48"/>
      <c r="F6" s="7"/>
      <c r="G6" s="8"/>
      <c r="H6" s="8"/>
      <c r="I6" s="8"/>
      <c r="J6" s="8"/>
      <c r="K6" s="8"/>
      <c r="L6" s="8"/>
      <c r="M6" s="8"/>
      <c r="N6" s="9"/>
      <c r="O6" s="10"/>
      <c r="P6" s="10"/>
      <c r="Q6" s="10"/>
      <c r="R6" s="10"/>
      <c r="S6" s="10"/>
      <c r="T6" s="11"/>
    </row>
    <row r="7" spans="1:20" s="4" customFormat="1" ht="21" x14ac:dyDescent="0.35">
      <c r="B7" s="12"/>
      <c r="C7" s="13"/>
      <c r="D7" s="14" t="s">
        <v>9</v>
      </c>
      <c r="E7" s="49"/>
      <c r="F7" s="14"/>
      <c r="G7" s="15"/>
      <c r="H7" s="15"/>
      <c r="I7" s="15"/>
      <c r="J7" s="15"/>
      <c r="K7" s="15"/>
      <c r="L7" s="15"/>
      <c r="M7" s="15"/>
      <c r="N7" s="16"/>
      <c r="O7" s="17"/>
      <c r="P7" s="17"/>
      <c r="Q7" s="17"/>
      <c r="R7" s="17"/>
      <c r="S7" s="17"/>
      <c r="T7" s="18"/>
    </row>
    <row r="8" spans="1:20" x14ac:dyDescent="0.25">
      <c r="B8" s="12"/>
      <c r="C8" s="13"/>
      <c r="D8" s="13"/>
      <c r="E8" s="50"/>
      <c r="F8" s="13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9"/>
    </row>
    <row r="9" spans="1:20" ht="18.75" x14ac:dyDescent="0.3">
      <c r="B9" s="12"/>
      <c r="C9" s="13"/>
      <c r="D9" s="40" t="s">
        <v>10</v>
      </c>
      <c r="E9" s="51"/>
      <c r="F9" s="13"/>
      <c r="G9" s="20"/>
      <c r="H9" s="15"/>
      <c r="I9" s="21" t="s">
        <v>0</v>
      </c>
      <c r="J9" s="21"/>
      <c r="K9" s="21"/>
      <c r="L9" s="21"/>
      <c r="M9" s="21"/>
      <c r="N9" s="16"/>
      <c r="O9" s="16"/>
      <c r="P9" s="16"/>
      <c r="Q9" s="16"/>
      <c r="R9" s="16"/>
      <c r="S9" s="16"/>
      <c r="T9" s="19"/>
    </row>
    <row r="10" spans="1:20" x14ac:dyDescent="0.25">
      <c r="B10" s="12"/>
      <c r="C10" s="22">
        <v>1</v>
      </c>
      <c r="D10" s="26" t="str">
        <f>"-year zero-coupon yield"</f>
        <v>-year zero-coupon yield</v>
      </c>
      <c r="E10" s="54">
        <v>0.1</v>
      </c>
      <c r="F10" s="24" t="s">
        <v>2</v>
      </c>
      <c r="G10" s="25">
        <f t="shared" ref="G10:G34" si="0">C10</f>
        <v>1</v>
      </c>
      <c r="H10" s="23" t="str">
        <f>"-year par yield"</f>
        <v>-year par yield</v>
      </c>
      <c r="I10" s="53">
        <f>E10</f>
        <v>0.1</v>
      </c>
      <c r="J10" s="32"/>
      <c r="K10" s="39">
        <f>C10</f>
        <v>1</v>
      </c>
      <c r="L10" s="26" t="str">
        <f>"-year discount factor"</f>
        <v>-year discount factor</v>
      </c>
      <c r="M10" s="38">
        <f>(1+E10)^(-C10)</f>
        <v>0.90909090909090906</v>
      </c>
      <c r="N10" s="25"/>
      <c r="O10" s="25">
        <f t="shared" ref="O10:O33" si="1">C10</f>
        <v>1</v>
      </c>
      <c r="P10" s="25" t="str">
        <f>"-year v"</f>
        <v>-year v</v>
      </c>
      <c r="Q10" s="25">
        <f t="shared" ref="Q10:Q33" si="2">C11</f>
        <v>2</v>
      </c>
      <c r="R10" s="25" t="str">
        <f>"-year forward-forward yield"</f>
        <v>-year forward-forward yield</v>
      </c>
      <c r="S10" s="32">
        <f t="shared" ref="S10:S14" si="3">IF(OR(ISBLANK(E10),ISBLANK(E11)),"",((1+E11)^C11/(1+E10)^C10)-1)</f>
        <v>0.11054515236363605</v>
      </c>
      <c r="T10" s="19"/>
    </row>
    <row r="11" spans="1:20" x14ac:dyDescent="0.25">
      <c r="B11" s="12"/>
      <c r="C11" s="22">
        <v>2</v>
      </c>
      <c r="D11" s="26" t="str">
        <f t="shared" ref="D11:D34" si="4">"-year zero-coupon yield"</f>
        <v>-year zero-coupon yield</v>
      </c>
      <c r="E11" s="54">
        <v>0.10526000000000001</v>
      </c>
      <c r="F11" s="24" t="s">
        <v>3</v>
      </c>
      <c r="G11" s="25">
        <f t="shared" si="0"/>
        <v>2</v>
      </c>
      <c r="H11" s="23" t="str">
        <f t="shared" ref="H11:H34" si="5">"-year par yield"</f>
        <v>-year par yield</v>
      </c>
      <c r="I11" s="53">
        <f>IF(OR(ISBLANK(E11),I10=""),"",(1-M11)/SUM(M$10:M11))</f>
        <v>0.1049964116388728</v>
      </c>
      <c r="J11" s="32"/>
      <c r="K11" s="39">
        <f t="shared" ref="K11:K34" si="6">C11</f>
        <v>2</v>
      </c>
      <c r="L11" s="26" t="str">
        <f t="shared" ref="L11:L34" si="7">"-year discount factor"</f>
        <v>-year discount factor</v>
      </c>
      <c r="M11" s="38">
        <f t="shared" ref="M11:M15" si="8">IF(ISBLANK(E11),"",(1+E11)^(-C11))</f>
        <v>0.81859878200903347</v>
      </c>
      <c r="N11" s="25"/>
      <c r="O11" s="25">
        <f t="shared" si="1"/>
        <v>2</v>
      </c>
      <c r="P11" s="25" t="str">
        <f t="shared" ref="P11:P34" si="9">"-year v"</f>
        <v>-year v</v>
      </c>
      <c r="Q11" s="25">
        <f t="shared" si="2"/>
        <v>3</v>
      </c>
      <c r="R11" s="25" t="str">
        <f t="shared" ref="R11:R34" si="10">"-year forward-forward yield"</f>
        <v>-year forward-forward yield</v>
      </c>
      <c r="S11" s="32">
        <f t="shared" si="3"/>
        <v>0.12184224357182205</v>
      </c>
      <c r="T11" s="19"/>
    </row>
    <row r="12" spans="1:20" x14ac:dyDescent="0.25">
      <c r="B12" s="12"/>
      <c r="C12" s="22">
        <v>3</v>
      </c>
      <c r="D12" s="26" t="str">
        <f t="shared" si="4"/>
        <v>-year zero-coupon yield</v>
      </c>
      <c r="E12" s="54">
        <v>0.11076</v>
      </c>
      <c r="F12" s="24"/>
      <c r="G12" s="25">
        <f t="shared" si="0"/>
        <v>3</v>
      </c>
      <c r="H12" s="23" t="str">
        <f t="shared" si="5"/>
        <v>-year par yield</v>
      </c>
      <c r="I12" s="53">
        <f>IF(OR(ISBLANK(E12),I11=""),"",(1-M12)/SUM(M$10:M12))</f>
        <v>0.109998590690251</v>
      </c>
      <c r="J12" s="32"/>
      <c r="K12" s="39">
        <f t="shared" si="6"/>
        <v>3</v>
      </c>
      <c r="L12" s="26" t="str">
        <f t="shared" si="7"/>
        <v>-year discount factor</v>
      </c>
      <c r="M12" s="38">
        <f t="shared" si="8"/>
        <v>0.72969152900028544</v>
      </c>
      <c r="N12" s="25"/>
      <c r="O12" s="25">
        <f t="shared" si="1"/>
        <v>3</v>
      </c>
      <c r="P12" s="25" t="str">
        <f t="shared" si="9"/>
        <v>-year v</v>
      </c>
      <c r="Q12" s="25">
        <f t="shared" si="2"/>
        <v>4</v>
      </c>
      <c r="R12" s="25" t="str">
        <f t="shared" si="10"/>
        <v>-year forward-forward yield</v>
      </c>
      <c r="S12" s="32">
        <f t="shared" si="3"/>
        <v>0.13410171748004052</v>
      </c>
      <c r="T12" s="19"/>
    </row>
    <row r="13" spans="1:20" x14ac:dyDescent="0.25">
      <c r="B13" s="12"/>
      <c r="C13" s="22">
        <v>4</v>
      </c>
      <c r="D13" s="26" t="str">
        <f t="shared" si="4"/>
        <v>-year zero-coupon yield</v>
      </c>
      <c r="E13" s="54">
        <v>0.11655</v>
      </c>
      <c r="F13" s="24"/>
      <c r="G13" s="25">
        <f t="shared" si="0"/>
        <v>4</v>
      </c>
      <c r="H13" s="23" t="str">
        <f t="shared" si="5"/>
        <v>-year par yield</v>
      </c>
      <c r="I13" s="53">
        <f>IF(OR(ISBLANK(E13),I12=""),"",(1-M13)/SUM(M$10:M13))</f>
        <v>0.11499995236595416</v>
      </c>
      <c r="J13" s="32"/>
      <c r="K13" s="39">
        <f t="shared" ref="K13:K34" si="11">C13</f>
        <v>4</v>
      </c>
      <c r="L13" s="26" t="str">
        <f t="shared" si="7"/>
        <v>-year discount factor</v>
      </c>
      <c r="M13" s="38">
        <f t="shared" ref="M13:M34" si="12">IF(ISBLANK(E13),"",(1+E13)^(-C13))</f>
        <v>0.64340924429746094</v>
      </c>
      <c r="N13" s="25"/>
      <c r="O13" s="25">
        <f t="shared" ref="O13:O34" si="13">C13</f>
        <v>4</v>
      </c>
      <c r="P13" s="25" t="str">
        <f t="shared" si="9"/>
        <v>-year v</v>
      </c>
      <c r="Q13" s="25">
        <f t="shared" ref="Q13:Q34" si="14">C14</f>
        <v>5</v>
      </c>
      <c r="R13" s="25" t="str">
        <f t="shared" si="10"/>
        <v>-year forward-forward yield</v>
      </c>
      <c r="S13" s="32" t="str">
        <f t="shared" ref="S13:S34" si="15">IF(OR(ISBLANK(E13),ISBLANK(E14)),"",((1+E14)^C14/(1+E13)^C13)-1)</f>
        <v/>
      </c>
      <c r="T13" s="19"/>
    </row>
    <row r="14" spans="1:20" x14ac:dyDescent="0.25">
      <c r="B14" s="12"/>
      <c r="C14" s="22">
        <v>5</v>
      </c>
      <c r="D14" s="26" t="str">
        <f t="shared" si="4"/>
        <v>-year zero-coupon yield</v>
      </c>
      <c r="E14" s="54"/>
      <c r="F14" s="24"/>
      <c r="G14" s="25">
        <f t="shared" si="0"/>
        <v>5</v>
      </c>
      <c r="H14" s="23" t="str">
        <f t="shared" si="5"/>
        <v>-year par yield</v>
      </c>
      <c r="I14" s="53" t="str">
        <f>IF(OR(ISBLANK(E14),I13=""),"",(1-M14)/SUM(M$10:M14))</f>
        <v/>
      </c>
      <c r="J14" s="32"/>
      <c r="K14" s="39">
        <f t="shared" si="11"/>
        <v>5</v>
      </c>
      <c r="L14" s="26" t="str">
        <f t="shared" si="7"/>
        <v>-year discount factor</v>
      </c>
      <c r="M14" s="38" t="str">
        <f t="shared" si="12"/>
        <v/>
      </c>
      <c r="N14" s="25"/>
      <c r="O14" s="25">
        <f t="shared" si="13"/>
        <v>5</v>
      </c>
      <c r="P14" s="25" t="str">
        <f t="shared" si="9"/>
        <v>-year v</v>
      </c>
      <c r="Q14" s="25">
        <f t="shared" si="14"/>
        <v>6</v>
      </c>
      <c r="R14" s="25" t="str">
        <f t="shared" si="10"/>
        <v>-year forward-forward yield</v>
      </c>
      <c r="S14" s="32" t="str">
        <f t="shared" si="15"/>
        <v/>
      </c>
      <c r="T14" s="19"/>
    </row>
    <row r="15" spans="1:20" x14ac:dyDescent="0.25">
      <c r="B15" s="12"/>
      <c r="C15" s="22">
        <v>6</v>
      </c>
      <c r="D15" s="26" t="str">
        <f t="shared" si="4"/>
        <v>-year zero-coupon yield</v>
      </c>
      <c r="E15" s="54"/>
      <c r="F15" s="24"/>
      <c r="G15" s="25">
        <f t="shared" si="0"/>
        <v>6</v>
      </c>
      <c r="H15" s="23" t="str">
        <f t="shared" si="5"/>
        <v>-year par yield</v>
      </c>
      <c r="I15" s="53" t="str">
        <f>IF(OR(ISBLANK(E15),I14=""),"",(1-M15)/SUM(M$10:M15))</f>
        <v/>
      </c>
      <c r="J15" s="32"/>
      <c r="K15" s="39">
        <f t="shared" si="11"/>
        <v>6</v>
      </c>
      <c r="L15" s="26" t="str">
        <f t="shared" si="7"/>
        <v>-year discount factor</v>
      </c>
      <c r="M15" s="38" t="str">
        <f t="shared" si="12"/>
        <v/>
      </c>
      <c r="N15" s="25"/>
      <c r="O15" s="25">
        <f t="shared" si="13"/>
        <v>6</v>
      </c>
      <c r="P15" s="25" t="str">
        <f t="shared" si="9"/>
        <v>-year v</v>
      </c>
      <c r="Q15" s="25">
        <f t="shared" si="14"/>
        <v>7</v>
      </c>
      <c r="R15" s="25" t="str">
        <f t="shared" si="10"/>
        <v>-year forward-forward yield</v>
      </c>
      <c r="S15" s="32" t="str">
        <f t="shared" si="15"/>
        <v/>
      </c>
      <c r="T15" s="19"/>
    </row>
    <row r="16" spans="1:20" x14ac:dyDescent="0.25">
      <c r="B16" s="12"/>
      <c r="C16" s="22">
        <v>7</v>
      </c>
      <c r="D16" s="26" t="str">
        <f t="shared" si="4"/>
        <v>-year zero-coupon yield</v>
      </c>
      <c r="E16" s="54"/>
      <c r="F16" s="24"/>
      <c r="G16" s="25">
        <f t="shared" si="0"/>
        <v>7</v>
      </c>
      <c r="H16" s="23" t="str">
        <f t="shared" si="5"/>
        <v>-year par yield</v>
      </c>
      <c r="I16" s="53" t="str">
        <f>IF(OR(ISBLANK(E16),I15=""),"",(1-M16)/SUM(M$10:M16))</f>
        <v/>
      </c>
      <c r="J16" s="32"/>
      <c r="K16" s="39">
        <f t="shared" si="11"/>
        <v>7</v>
      </c>
      <c r="L16" s="26" t="str">
        <f t="shared" si="7"/>
        <v>-year discount factor</v>
      </c>
      <c r="M16" s="38" t="str">
        <f t="shared" si="12"/>
        <v/>
      </c>
      <c r="N16" s="25"/>
      <c r="O16" s="25">
        <f t="shared" si="13"/>
        <v>7</v>
      </c>
      <c r="P16" s="25" t="str">
        <f t="shared" si="9"/>
        <v>-year v</v>
      </c>
      <c r="Q16" s="25">
        <f t="shared" si="14"/>
        <v>8</v>
      </c>
      <c r="R16" s="25" t="str">
        <f t="shared" si="10"/>
        <v>-year forward-forward yield</v>
      </c>
      <c r="S16" s="32" t="str">
        <f t="shared" si="15"/>
        <v/>
      </c>
      <c r="T16" s="19"/>
    </row>
    <row r="17" spans="2:20" x14ac:dyDescent="0.25">
      <c r="B17" s="12"/>
      <c r="C17" s="22">
        <v>8</v>
      </c>
      <c r="D17" s="26" t="str">
        <f t="shared" si="4"/>
        <v>-year zero-coupon yield</v>
      </c>
      <c r="E17" s="54"/>
      <c r="F17" s="24"/>
      <c r="G17" s="25">
        <f t="shared" si="0"/>
        <v>8</v>
      </c>
      <c r="H17" s="23" t="str">
        <f t="shared" si="5"/>
        <v>-year par yield</v>
      </c>
      <c r="I17" s="53" t="str">
        <f>IF(OR(ISBLANK(E17),I16=""),"",(1-M17)/SUM(M$10:M17))</f>
        <v/>
      </c>
      <c r="J17" s="32"/>
      <c r="K17" s="39">
        <f t="shared" si="11"/>
        <v>8</v>
      </c>
      <c r="L17" s="26" t="str">
        <f t="shared" si="7"/>
        <v>-year discount factor</v>
      </c>
      <c r="M17" s="38" t="str">
        <f t="shared" si="12"/>
        <v/>
      </c>
      <c r="N17" s="25"/>
      <c r="O17" s="25">
        <f t="shared" si="13"/>
        <v>8</v>
      </c>
      <c r="P17" s="25" t="str">
        <f t="shared" si="9"/>
        <v>-year v</v>
      </c>
      <c r="Q17" s="25">
        <f t="shared" si="14"/>
        <v>9</v>
      </c>
      <c r="R17" s="25" t="str">
        <f t="shared" si="10"/>
        <v>-year forward-forward yield</v>
      </c>
      <c r="S17" s="32" t="str">
        <f t="shared" si="15"/>
        <v/>
      </c>
      <c r="T17" s="19"/>
    </row>
    <row r="18" spans="2:20" x14ac:dyDescent="0.25">
      <c r="B18" s="12"/>
      <c r="C18" s="22">
        <v>9</v>
      </c>
      <c r="D18" s="26" t="str">
        <f t="shared" si="4"/>
        <v>-year zero-coupon yield</v>
      </c>
      <c r="E18" s="54"/>
      <c r="F18" s="24"/>
      <c r="G18" s="25">
        <f t="shared" si="0"/>
        <v>9</v>
      </c>
      <c r="H18" s="23" t="str">
        <f t="shared" si="5"/>
        <v>-year par yield</v>
      </c>
      <c r="I18" s="53" t="str">
        <f>IF(OR(ISBLANK(E18),I17=""),"",(1-M18)/SUM(M$10:M18))</f>
        <v/>
      </c>
      <c r="J18" s="32"/>
      <c r="K18" s="39">
        <f t="shared" si="11"/>
        <v>9</v>
      </c>
      <c r="L18" s="26" t="str">
        <f t="shared" si="7"/>
        <v>-year discount factor</v>
      </c>
      <c r="M18" s="38" t="str">
        <f t="shared" si="12"/>
        <v/>
      </c>
      <c r="N18" s="25"/>
      <c r="O18" s="25">
        <f t="shared" si="13"/>
        <v>9</v>
      </c>
      <c r="P18" s="25" t="str">
        <f t="shared" si="9"/>
        <v>-year v</v>
      </c>
      <c r="Q18" s="25">
        <f t="shared" si="14"/>
        <v>10</v>
      </c>
      <c r="R18" s="25" t="str">
        <f t="shared" si="10"/>
        <v>-year forward-forward yield</v>
      </c>
      <c r="S18" s="32" t="str">
        <f t="shared" si="15"/>
        <v/>
      </c>
      <c r="T18" s="19"/>
    </row>
    <row r="19" spans="2:20" x14ac:dyDescent="0.25">
      <c r="B19" s="12"/>
      <c r="C19" s="22">
        <v>10</v>
      </c>
      <c r="D19" s="26" t="str">
        <f t="shared" si="4"/>
        <v>-year zero-coupon yield</v>
      </c>
      <c r="E19" s="54"/>
      <c r="F19" s="24"/>
      <c r="G19" s="25">
        <f t="shared" si="0"/>
        <v>10</v>
      </c>
      <c r="H19" s="23" t="str">
        <f t="shared" si="5"/>
        <v>-year par yield</v>
      </c>
      <c r="I19" s="53" t="str">
        <f>IF(OR(ISBLANK(E19),I18=""),"",(1-M19)/SUM(M$10:M19))</f>
        <v/>
      </c>
      <c r="J19" s="32"/>
      <c r="K19" s="39">
        <f t="shared" si="11"/>
        <v>10</v>
      </c>
      <c r="L19" s="26" t="str">
        <f t="shared" si="7"/>
        <v>-year discount factor</v>
      </c>
      <c r="M19" s="38" t="str">
        <f t="shared" si="12"/>
        <v/>
      </c>
      <c r="N19" s="25"/>
      <c r="O19" s="25">
        <f t="shared" si="13"/>
        <v>10</v>
      </c>
      <c r="P19" s="25" t="str">
        <f t="shared" si="9"/>
        <v>-year v</v>
      </c>
      <c r="Q19" s="25">
        <f t="shared" si="14"/>
        <v>11</v>
      </c>
      <c r="R19" s="25" t="str">
        <f t="shared" si="10"/>
        <v>-year forward-forward yield</v>
      </c>
      <c r="S19" s="32" t="str">
        <f t="shared" si="15"/>
        <v/>
      </c>
      <c r="T19" s="19"/>
    </row>
    <row r="20" spans="2:20" x14ac:dyDescent="0.25">
      <c r="B20" s="12"/>
      <c r="C20" s="22">
        <v>11</v>
      </c>
      <c r="D20" s="26" t="str">
        <f t="shared" si="4"/>
        <v>-year zero-coupon yield</v>
      </c>
      <c r="E20" s="54"/>
      <c r="F20" s="24"/>
      <c r="G20" s="25">
        <f t="shared" si="0"/>
        <v>11</v>
      </c>
      <c r="H20" s="23" t="str">
        <f t="shared" si="5"/>
        <v>-year par yield</v>
      </c>
      <c r="I20" s="53" t="str">
        <f>IF(OR(ISBLANK(E20),I19=""),"",(1-M20)/SUM(M$10:M20))</f>
        <v/>
      </c>
      <c r="J20" s="32"/>
      <c r="K20" s="39">
        <f t="shared" si="11"/>
        <v>11</v>
      </c>
      <c r="L20" s="26" t="str">
        <f t="shared" si="7"/>
        <v>-year discount factor</v>
      </c>
      <c r="M20" s="38" t="str">
        <f t="shared" si="12"/>
        <v/>
      </c>
      <c r="N20" s="25"/>
      <c r="O20" s="25">
        <f t="shared" si="13"/>
        <v>11</v>
      </c>
      <c r="P20" s="25" t="str">
        <f t="shared" si="9"/>
        <v>-year v</v>
      </c>
      <c r="Q20" s="25">
        <f t="shared" si="14"/>
        <v>12</v>
      </c>
      <c r="R20" s="25" t="str">
        <f t="shared" si="10"/>
        <v>-year forward-forward yield</v>
      </c>
      <c r="S20" s="32" t="str">
        <f t="shared" si="15"/>
        <v/>
      </c>
      <c r="T20" s="19"/>
    </row>
    <row r="21" spans="2:20" x14ac:dyDescent="0.25">
      <c r="B21" s="12"/>
      <c r="C21" s="22">
        <v>12</v>
      </c>
      <c r="D21" s="26" t="str">
        <f t="shared" si="4"/>
        <v>-year zero-coupon yield</v>
      </c>
      <c r="E21" s="54"/>
      <c r="F21" s="24"/>
      <c r="G21" s="25">
        <f t="shared" si="0"/>
        <v>12</v>
      </c>
      <c r="H21" s="23" t="str">
        <f t="shared" si="5"/>
        <v>-year par yield</v>
      </c>
      <c r="I21" s="53" t="str">
        <f>IF(OR(ISBLANK(E21),I20=""),"",(1-M21)/SUM(M$10:M21))</f>
        <v/>
      </c>
      <c r="J21" s="32"/>
      <c r="K21" s="39">
        <f t="shared" si="11"/>
        <v>12</v>
      </c>
      <c r="L21" s="26" t="str">
        <f t="shared" si="7"/>
        <v>-year discount factor</v>
      </c>
      <c r="M21" s="38" t="str">
        <f t="shared" si="12"/>
        <v/>
      </c>
      <c r="N21" s="25"/>
      <c r="O21" s="25">
        <f t="shared" si="13"/>
        <v>12</v>
      </c>
      <c r="P21" s="25" t="str">
        <f t="shared" si="9"/>
        <v>-year v</v>
      </c>
      <c r="Q21" s="25">
        <f t="shared" si="14"/>
        <v>13</v>
      </c>
      <c r="R21" s="25" t="str">
        <f t="shared" si="10"/>
        <v>-year forward-forward yield</v>
      </c>
      <c r="S21" s="32" t="str">
        <f t="shared" si="15"/>
        <v/>
      </c>
      <c r="T21" s="19"/>
    </row>
    <row r="22" spans="2:20" x14ac:dyDescent="0.25">
      <c r="B22" s="12"/>
      <c r="C22" s="22">
        <v>13</v>
      </c>
      <c r="D22" s="26" t="str">
        <f t="shared" si="4"/>
        <v>-year zero-coupon yield</v>
      </c>
      <c r="E22" s="54"/>
      <c r="F22" s="24"/>
      <c r="G22" s="25">
        <f t="shared" si="0"/>
        <v>13</v>
      </c>
      <c r="H22" s="23" t="str">
        <f t="shared" si="5"/>
        <v>-year par yield</v>
      </c>
      <c r="I22" s="53" t="str">
        <f>IF(OR(ISBLANK(E22),I21=""),"",(1-M22)/SUM(M$10:M22))</f>
        <v/>
      </c>
      <c r="J22" s="32"/>
      <c r="K22" s="39">
        <f t="shared" si="11"/>
        <v>13</v>
      </c>
      <c r="L22" s="26" t="str">
        <f t="shared" si="7"/>
        <v>-year discount factor</v>
      </c>
      <c r="M22" s="38" t="str">
        <f t="shared" si="12"/>
        <v/>
      </c>
      <c r="N22" s="25"/>
      <c r="O22" s="25">
        <f t="shared" si="13"/>
        <v>13</v>
      </c>
      <c r="P22" s="25" t="str">
        <f t="shared" si="9"/>
        <v>-year v</v>
      </c>
      <c r="Q22" s="25">
        <f t="shared" si="14"/>
        <v>14</v>
      </c>
      <c r="R22" s="25" t="str">
        <f t="shared" si="10"/>
        <v>-year forward-forward yield</v>
      </c>
      <c r="S22" s="32" t="str">
        <f t="shared" si="15"/>
        <v/>
      </c>
      <c r="T22" s="19"/>
    </row>
    <row r="23" spans="2:20" x14ac:dyDescent="0.25">
      <c r="B23" s="12"/>
      <c r="C23" s="22">
        <v>14</v>
      </c>
      <c r="D23" s="26" t="str">
        <f t="shared" si="4"/>
        <v>-year zero-coupon yield</v>
      </c>
      <c r="E23" s="54"/>
      <c r="F23" s="24"/>
      <c r="G23" s="25">
        <f t="shared" si="0"/>
        <v>14</v>
      </c>
      <c r="H23" s="23" t="str">
        <f t="shared" si="5"/>
        <v>-year par yield</v>
      </c>
      <c r="I23" s="53" t="str">
        <f>IF(OR(ISBLANK(E23),I22=""),"",(1-M23)/SUM(M$10:M23))</f>
        <v/>
      </c>
      <c r="J23" s="32"/>
      <c r="K23" s="39">
        <f t="shared" si="11"/>
        <v>14</v>
      </c>
      <c r="L23" s="26" t="str">
        <f t="shared" si="7"/>
        <v>-year discount factor</v>
      </c>
      <c r="M23" s="38" t="str">
        <f t="shared" si="12"/>
        <v/>
      </c>
      <c r="N23" s="25"/>
      <c r="O23" s="25">
        <f t="shared" si="13"/>
        <v>14</v>
      </c>
      <c r="P23" s="25" t="str">
        <f t="shared" si="9"/>
        <v>-year v</v>
      </c>
      <c r="Q23" s="25">
        <f t="shared" si="14"/>
        <v>15</v>
      </c>
      <c r="R23" s="25" t="str">
        <f t="shared" si="10"/>
        <v>-year forward-forward yield</v>
      </c>
      <c r="S23" s="32" t="str">
        <f t="shared" si="15"/>
        <v/>
      </c>
      <c r="T23" s="19"/>
    </row>
    <row r="24" spans="2:20" x14ac:dyDescent="0.25">
      <c r="B24" s="12"/>
      <c r="C24" s="22">
        <v>15</v>
      </c>
      <c r="D24" s="26" t="str">
        <f t="shared" si="4"/>
        <v>-year zero-coupon yield</v>
      </c>
      <c r="E24" s="54"/>
      <c r="F24" s="24"/>
      <c r="G24" s="25">
        <f t="shared" si="0"/>
        <v>15</v>
      </c>
      <c r="H24" s="23" t="str">
        <f t="shared" si="5"/>
        <v>-year par yield</v>
      </c>
      <c r="I24" s="53" t="str">
        <f>IF(OR(ISBLANK(E24),I23=""),"",(1-M24)/SUM(M$10:M24))</f>
        <v/>
      </c>
      <c r="J24" s="32"/>
      <c r="K24" s="39">
        <f t="shared" si="11"/>
        <v>15</v>
      </c>
      <c r="L24" s="26" t="str">
        <f t="shared" si="7"/>
        <v>-year discount factor</v>
      </c>
      <c r="M24" s="38" t="str">
        <f t="shared" si="12"/>
        <v/>
      </c>
      <c r="N24" s="25"/>
      <c r="O24" s="25">
        <f t="shared" si="13"/>
        <v>15</v>
      </c>
      <c r="P24" s="25" t="str">
        <f t="shared" si="9"/>
        <v>-year v</v>
      </c>
      <c r="Q24" s="25">
        <f t="shared" si="14"/>
        <v>16</v>
      </c>
      <c r="R24" s="25" t="str">
        <f t="shared" si="10"/>
        <v>-year forward-forward yield</v>
      </c>
      <c r="S24" s="32" t="str">
        <f t="shared" si="15"/>
        <v/>
      </c>
      <c r="T24" s="19"/>
    </row>
    <row r="25" spans="2:20" x14ac:dyDescent="0.25">
      <c r="B25" s="12"/>
      <c r="C25" s="22">
        <v>16</v>
      </c>
      <c r="D25" s="26" t="str">
        <f t="shared" si="4"/>
        <v>-year zero-coupon yield</v>
      </c>
      <c r="E25" s="54"/>
      <c r="F25" s="24"/>
      <c r="G25" s="25">
        <f t="shared" si="0"/>
        <v>16</v>
      </c>
      <c r="H25" s="23" t="str">
        <f t="shared" si="5"/>
        <v>-year par yield</v>
      </c>
      <c r="I25" s="53" t="str">
        <f>IF(OR(ISBLANK(E25),I24=""),"",(1-M25)/SUM(M$10:M25))</f>
        <v/>
      </c>
      <c r="J25" s="32"/>
      <c r="K25" s="39">
        <f t="shared" si="11"/>
        <v>16</v>
      </c>
      <c r="L25" s="26" t="str">
        <f t="shared" si="7"/>
        <v>-year discount factor</v>
      </c>
      <c r="M25" s="38" t="str">
        <f t="shared" si="12"/>
        <v/>
      </c>
      <c r="N25" s="25"/>
      <c r="O25" s="25">
        <f t="shared" si="13"/>
        <v>16</v>
      </c>
      <c r="P25" s="25" t="str">
        <f t="shared" si="9"/>
        <v>-year v</v>
      </c>
      <c r="Q25" s="25">
        <f t="shared" si="14"/>
        <v>17</v>
      </c>
      <c r="R25" s="25" t="str">
        <f t="shared" si="10"/>
        <v>-year forward-forward yield</v>
      </c>
      <c r="S25" s="32" t="str">
        <f t="shared" si="15"/>
        <v/>
      </c>
      <c r="T25" s="19"/>
    </row>
    <row r="26" spans="2:20" x14ac:dyDescent="0.25">
      <c r="B26" s="12"/>
      <c r="C26" s="22">
        <v>17</v>
      </c>
      <c r="D26" s="26" t="str">
        <f t="shared" si="4"/>
        <v>-year zero-coupon yield</v>
      </c>
      <c r="E26" s="54"/>
      <c r="F26" s="24"/>
      <c r="G26" s="25">
        <f t="shared" si="0"/>
        <v>17</v>
      </c>
      <c r="H26" s="23" t="str">
        <f t="shared" si="5"/>
        <v>-year par yield</v>
      </c>
      <c r="I26" s="53" t="str">
        <f>IF(OR(ISBLANK(E26),I25=""),"",(1-M26)/SUM(M$10:M26))</f>
        <v/>
      </c>
      <c r="J26" s="32"/>
      <c r="K26" s="39">
        <f t="shared" si="11"/>
        <v>17</v>
      </c>
      <c r="L26" s="26" t="str">
        <f t="shared" si="7"/>
        <v>-year discount factor</v>
      </c>
      <c r="M26" s="38" t="str">
        <f t="shared" si="12"/>
        <v/>
      </c>
      <c r="N26" s="25"/>
      <c r="O26" s="25">
        <f t="shared" si="13"/>
        <v>17</v>
      </c>
      <c r="P26" s="25" t="str">
        <f t="shared" si="9"/>
        <v>-year v</v>
      </c>
      <c r="Q26" s="25">
        <f t="shared" si="14"/>
        <v>18</v>
      </c>
      <c r="R26" s="25" t="str">
        <f t="shared" si="10"/>
        <v>-year forward-forward yield</v>
      </c>
      <c r="S26" s="32" t="str">
        <f t="shared" si="15"/>
        <v/>
      </c>
      <c r="T26" s="19"/>
    </row>
    <row r="27" spans="2:20" x14ac:dyDescent="0.25">
      <c r="B27" s="12"/>
      <c r="C27" s="22">
        <v>18</v>
      </c>
      <c r="D27" s="26" t="str">
        <f t="shared" si="4"/>
        <v>-year zero-coupon yield</v>
      </c>
      <c r="E27" s="54"/>
      <c r="F27" s="24"/>
      <c r="G27" s="25">
        <f t="shared" si="0"/>
        <v>18</v>
      </c>
      <c r="H27" s="23" t="str">
        <f t="shared" si="5"/>
        <v>-year par yield</v>
      </c>
      <c r="I27" s="53" t="str">
        <f>IF(OR(ISBLANK(E27),I26=""),"",(1-M27)/SUM(M$10:M27))</f>
        <v/>
      </c>
      <c r="J27" s="32"/>
      <c r="K27" s="39">
        <f t="shared" si="11"/>
        <v>18</v>
      </c>
      <c r="L27" s="26" t="str">
        <f t="shared" si="7"/>
        <v>-year discount factor</v>
      </c>
      <c r="M27" s="38" t="str">
        <f t="shared" si="12"/>
        <v/>
      </c>
      <c r="N27" s="25"/>
      <c r="O27" s="25">
        <f t="shared" si="13"/>
        <v>18</v>
      </c>
      <c r="P27" s="25" t="str">
        <f t="shared" si="9"/>
        <v>-year v</v>
      </c>
      <c r="Q27" s="25">
        <f t="shared" si="14"/>
        <v>19</v>
      </c>
      <c r="R27" s="25" t="str">
        <f t="shared" si="10"/>
        <v>-year forward-forward yield</v>
      </c>
      <c r="S27" s="32" t="str">
        <f t="shared" si="15"/>
        <v/>
      </c>
      <c r="T27" s="19"/>
    </row>
    <row r="28" spans="2:20" x14ac:dyDescent="0.25">
      <c r="B28" s="12"/>
      <c r="C28" s="22">
        <v>19</v>
      </c>
      <c r="D28" s="26" t="str">
        <f t="shared" si="4"/>
        <v>-year zero-coupon yield</v>
      </c>
      <c r="E28" s="54"/>
      <c r="F28" s="24"/>
      <c r="G28" s="25">
        <f t="shared" si="0"/>
        <v>19</v>
      </c>
      <c r="H28" s="23" t="str">
        <f t="shared" si="5"/>
        <v>-year par yield</v>
      </c>
      <c r="I28" s="53" t="str">
        <f>IF(OR(ISBLANK(E28),I27=""),"",(1-M28)/SUM(M$10:M28))</f>
        <v/>
      </c>
      <c r="J28" s="32"/>
      <c r="K28" s="39">
        <f t="shared" si="11"/>
        <v>19</v>
      </c>
      <c r="L28" s="26" t="str">
        <f t="shared" si="7"/>
        <v>-year discount factor</v>
      </c>
      <c r="M28" s="38" t="str">
        <f t="shared" si="12"/>
        <v/>
      </c>
      <c r="N28" s="25"/>
      <c r="O28" s="25">
        <f t="shared" si="13"/>
        <v>19</v>
      </c>
      <c r="P28" s="25" t="str">
        <f t="shared" si="9"/>
        <v>-year v</v>
      </c>
      <c r="Q28" s="25">
        <f t="shared" si="14"/>
        <v>20</v>
      </c>
      <c r="R28" s="25" t="str">
        <f t="shared" si="10"/>
        <v>-year forward-forward yield</v>
      </c>
      <c r="S28" s="32" t="str">
        <f t="shared" si="15"/>
        <v/>
      </c>
      <c r="T28" s="19"/>
    </row>
    <row r="29" spans="2:20" x14ac:dyDescent="0.25">
      <c r="B29" s="12"/>
      <c r="C29" s="22">
        <v>20</v>
      </c>
      <c r="D29" s="26" t="str">
        <f t="shared" si="4"/>
        <v>-year zero-coupon yield</v>
      </c>
      <c r="E29" s="54"/>
      <c r="F29" s="24"/>
      <c r="G29" s="25">
        <f t="shared" si="0"/>
        <v>20</v>
      </c>
      <c r="H29" s="23" t="str">
        <f t="shared" si="5"/>
        <v>-year par yield</v>
      </c>
      <c r="I29" s="53" t="str">
        <f>IF(OR(ISBLANK(E29),I28=""),"",(1-M29)/SUM(M$10:M29))</f>
        <v/>
      </c>
      <c r="J29" s="32"/>
      <c r="K29" s="39">
        <f t="shared" si="11"/>
        <v>20</v>
      </c>
      <c r="L29" s="26" t="str">
        <f t="shared" si="7"/>
        <v>-year discount factor</v>
      </c>
      <c r="M29" s="38" t="str">
        <f t="shared" si="12"/>
        <v/>
      </c>
      <c r="N29" s="25"/>
      <c r="O29" s="25">
        <f t="shared" si="13"/>
        <v>20</v>
      </c>
      <c r="P29" s="25" t="str">
        <f t="shared" si="9"/>
        <v>-year v</v>
      </c>
      <c r="Q29" s="25">
        <f t="shared" si="14"/>
        <v>21</v>
      </c>
      <c r="R29" s="25" t="str">
        <f t="shared" si="10"/>
        <v>-year forward-forward yield</v>
      </c>
      <c r="S29" s="32" t="str">
        <f t="shared" si="15"/>
        <v/>
      </c>
      <c r="T29" s="19"/>
    </row>
    <row r="30" spans="2:20" x14ac:dyDescent="0.25">
      <c r="B30" s="12"/>
      <c r="C30" s="22">
        <v>21</v>
      </c>
      <c r="D30" s="26" t="str">
        <f t="shared" si="4"/>
        <v>-year zero-coupon yield</v>
      </c>
      <c r="E30" s="54"/>
      <c r="F30" s="24"/>
      <c r="G30" s="25">
        <f t="shared" si="0"/>
        <v>21</v>
      </c>
      <c r="H30" s="23" t="str">
        <f t="shared" si="5"/>
        <v>-year par yield</v>
      </c>
      <c r="I30" s="53" t="str">
        <f>IF(OR(ISBLANK(E30),I29=""),"",(1-M30)/SUM(M$10:M30))</f>
        <v/>
      </c>
      <c r="J30" s="32"/>
      <c r="K30" s="39">
        <f t="shared" si="11"/>
        <v>21</v>
      </c>
      <c r="L30" s="26" t="str">
        <f t="shared" si="7"/>
        <v>-year discount factor</v>
      </c>
      <c r="M30" s="38" t="str">
        <f t="shared" si="12"/>
        <v/>
      </c>
      <c r="N30" s="25"/>
      <c r="O30" s="25">
        <f t="shared" si="13"/>
        <v>21</v>
      </c>
      <c r="P30" s="25" t="str">
        <f t="shared" si="9"/>
        <v>-year v</v>
      </c>
      <c r="Q30" s="25">
        <f t="shared" si="14"/>
        <v>22</v>
      </c>
      <c r="R30" s="25" t="str">
        <f t="shared" si="10"/>
        <v>-year forward-forward yield</v>
      </c>
      <c r="S30" s="32" t="str">
        <f t="shared" si="15"/>
        <v/>
      </c>
      <c r="T30" s="19"/>
    </row>
    <row r="31" spans="2:20" x14ac:dyDescent="0.25">
      <c r="B31" s="12"/>
      <c r="C31" s="22">
        <v>22</v>
      </c>
      <c r="D31" s="26" t="str">
        <f t="shared" si="4"/>
        <v>-year zero-coupon yield</v>
      </c>
      <c r="E31" s="54"/>
      <c r="F31" s="24"/>
      <c r="G31" s="25">
        <f t="shared" si="0"/>
        <v>22</v>
      </c>
      <c r="H31" s="23" t="str">
        <f t="shared" si="5"/>
        <v>-year par yield</v>
      </c>
      <c r="I31" s="53" t="str">
        <f>IF(OR(ISBLANK(E31),I30=""),"",(1-M31)/SUM(M$10:M31))</f>
        <v/>
      </c>
      <c r="J31" s="32"/>
      <c r="K31" s="39">
        <f t="shared" si="11"/>
        <v>22</v>
      </c>
      <c r="L31" s="26" t="str">
        <f t="shared" si="7"/>
        <v>-year discount factor</v>
      </c>
      <c r="M31" s="38" t="str">
        <f t="shared" si="12"/>
        <v/>
      </c>
      <c r="N31" s="25"/>
      <c r="O31" s="25">
        <f t="shared" si="13"/>
        <v>22</v>
      </c>
      <c r="P31" s="25" t="str">
        <f t="shared" si="9"/>
        <v>-year v</v>
      </c>
      <c r="Q31" s="25">
        <f t="shared" si="14"/>
        <v>23</v>
      </c>
      <c r="R31" s="25" t="str">
        <f t="shared" si="10"/>
        <v>-year forward-forward yield</v>
      </c>
      <c r="S31" s="32" t="str">
        <f t="shared" si="15"/>
        <v/>
      </c>
      <c r="T31" s="19"/>
    </row>
    <row r="32" spans="2:20" x14ac:dyDescent="0.25">
      <c r="B32" s="12"/>
      <c r="C32" s="22">
        <v>23</v>
      </c>
      <c r="D32" s="26" t="str">
        <f t="shared" si="4"/>
        <v>-year zero-coupon yield</v>
      </c>
      <c r="E32" s="54"/>
      <c r="F32" s="24"/>
      <c r="G32" s="25">
        <f t="shared" si="0"/>
        <v>23</v>
      </c>
      <c r="H32" s="23" t="str">
        <f t="shared" si="5"/>
        <v>-year par yield</v>
      </c>
      <c r="I32" s="53" t="str">
        <f>IF(OR(ISBLANK(E32),I31=""),"",(1-M32)/SUM(M$10:M32))</f>
        <v/>
      </c>
      <c r="J32" s="32"/>
      <c r="K32" s="39">
        <f t="shared" si="11"/>
        <v>23</v>
      </c>
      <c r="L32" s="26" t="str">
        <f t="shared" si="7"/>
        <v>-year discount factor</v>
      </c>
      <c r="M32" s="38" t="str">
        <f t="shared" si="12"/>
        <v/>
      </c>
      <c r="N32" s="25"/>
      <c r="O32" s="25">
        <f t="shared" si="13"/>
        <v>23</v>
      </c>
      <c r="P32" s="25" t="str">
        <f t="shared" si="9"/>
        <v>-year v</v>
      </c>
      <c r="Q32" s="25">
        <f t="shared" si="14"/>
        <v>24</v>
      </c>
      <c r="R32" s="25" t="str">
        <f t="shared" si="10"/>
        <v>-year forward-forward yield</v>
      </c>
      <c r="S32" s="32" t="str">
        <f t="shared" si="15"/>
        <v/>
      </c>
      <c r="T32" s="19"/>
    </row>
    <row r="33" spans="2:20" x14ac:dyDescent="0.25">
      <c r="B33" s="12"/>
      <c r="C33" s="22">
        <v>24</v>
      </c>
      <c r="D33" s="26" t="str">
        <f t="shared" si="4"/>
        <v>-year zero-coupon yield</v>
      </c>
      <c r="E33" s="54"/>
      <c r="F33" s="24"/>
      <c r="G33" s="25">
        <f t="shared" si="0"/>
        <v>24</v>
      </c>
      <c r="H33" s="23" t="str">
        <f t="shared" si="5"/>
        <v>-year par yield</v>
      </c>
      <c r="I33" s="53" t="str">
        <f>IF(OR(ISBLANK(E33),I32=""),"",(1-M33)/SUM(M$10:M33))</f>
        <v/>
      </c>
      <c r="J33" s="32"/>
      <c r="K33" s="39">
        <f t="shared" si="11"/>
        <v>24</v>
      </c>
      <c r="L33" s="26" t="str">
        <f t="shared" si="7"/>
        <v>-year discount factor</v>
      </c>
      <c r="M33" s="38" t="str">
        <f t="shared" si="12"/>
        <v/>
      </c>
      <c r="N33" s="25"/>
      <c r="O33" s="25">
        <f t="shared" si="13"/>
        <v>24</v>
      </c>
      <c r="P33" s="25" t="str">
        <f t="shared" si="9"/>
        <v>-year v</v>
      </c>
      <c r="Q33" s="25">
        <f t="shared" si="14"/>
        <v>25</v>
      </c>
      <c r="R33" s="25" t="str">
        <f t="shared" si="10"/>
        <v>-year forward-forward yield</v>
      </c>
      <c r="S33" s="32" t="str">
        <f t="shared" si="15"/>
        <v/>
      </c>
      <c r="T33" s="19"/>
    </row>
    <row r="34" spans="2:20" x14ac:dyDescent="0.25">
      <c r="B34" s="12"/>
      <c r="C34" s="22">
        <v>25</v>
      </c>
      <c r="D34" s="26" t="str">
        <f t="shared" si="4"/>
        <v>-year zero-coupon yield</v>
      </c>
      <c r="E34" s="54"/>
      <c r="F34" s="24"/>
      <c r="G34" s="25">
        <f t="shared" si="0"/>
        <v>25</v>
      </c>
      <c r="H34" s="23" t="str">
        <f t="shared" si="5"/>
        <v>-year par yield</v>
      </c>
      <c r="I34" s="53" t="str">
        <f>IF(OR(ISBLANK(E34),I33=""),"",(1-M34)/SUM(M$10:M34))</f>
        <v/>
      </c>
      <c r="J34" s="32"/>
      <c r="K34" s="39">
        <f t="shared" si="11"/>
        <v>25</v>
      </c>
      <c r="L34" s="26" t="str">
        <f t="shared" si="7"/>
        <v>-year discount factor</v>
      </c>
      <c r="M34" s="38" t="str">
        <f t="shared" si="12"/>
        <v/>
      </c>
      <c r="N34" s="25"/>
      <c r="O34" s="25"/>
      <c r="P34" s="25"/>
      <c r="Q34" s="25"/>
      <c r="R34" s="25"/>
      <c r="S34" s="32"/>
      <c r="T34" s="19"/>
    </row>
    <row r="35" spans="2:20" x14ac:dyDescent="0.25">
      <c r="B35" s="12"/>
      <c r="C35" s="13"/>
      <c r="D35" s="13"/>
      <c r="E35" s="50"/>
      <c r="F35" s="13"/>
      <c r="G35" s="13"/>
      <c r="H35" s="13"/>
      <c r="I35" s="13"/>
      <c r="J35" s="13"/>
      <c r="K35" s="13"/>
      <c r="L35" s="13"/>
      <c r="M35" s="13"/>
      <c r="N35" s="16"/>
      <c r="O35" s="16"/>
      <c r="P35" s="16"/>
      <c r="Q35" s="16"/>
      <c r="R35" s="16"/>
      <c r="S35" s="16"/>
      <c r="T35" s="19"/>
    </row>
    <row r="36" spans="2:20" ht="15.75" thickBot="1" x14ac:dyDescent="0.3">
      <c r="B36" s="27"/>
      <c r="C36" s="28"/>
      <c r="D36" s="29" t="s">
        <v>1</v>
      </c>
      <c r="E36" s="52"/>
      <c r="F36" s="29"/>
      <c r="G36" s="29"/>
      <c r="H36" s="28"/>
      <c r="I36" s="29"/>
      <c r="J36" s="29"/>
      <c r="K36" s="29"/>
      <c r="L36" s="29"/>
      <c r="M36" s="29"/>
      <c r="N36" s="30"/>
      <c r="O36" s="30"/>
      <c r="P36" s="30"/>
      <c r="Q36" s="30"/>
      <c r="R36" s="30"/>
      <c r="S36" s="30"/>
      <c r="T36" s="31"/>
    </row>
  </sheetData>
  <sheetProtection sheet="1" objects="1" scenarios="1" selectLockedCells="1"/>
  <hyperlinks>
    <hyperlink ref="D36" r:id="rId1" display="www.markets-international.com"/>
  </hyperlinks>
  <printOptions horizontalCentered="1"/>
  <pageMargins left="0" right="0" top="0.74803149606299213" bottom="0.74803149606299213" header="0.31496062992125984" footer="0.31496062992125984"/>
  <pageSetup paperSize="9" scale="5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2011-12-21T18:37:05Z</cp:lastPrinted>
  <dcterms:created xsi:type="dcterms:W3CDTF">2011-01-13T14:26:35Z</dcterms:created>
  <dcterms:modified xsi:type="dcterms:W3CDTF">2011-12-21T21:11:06Z</dcterms:modified>
</cp:coreProperties>
</file>